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Gebruiker\Dropbox\Butchersloft\"/>
    </mc:Choice>
  </mc:AlternateContent>
  <xr:revisionPtr revIDLastSave="0" documentId="13_ncr:1_{CE4DD9DE-C1DA-4846-ADBC-C3570F598297}" xr6:coauthVersionLast="47" xr6:coauthVersionMax="47" xr10:uidLastSave="{00000000-0000-0000-0000-000000000000}"/>
  <bookViews>
    <workbookView xWindow="-120" yWindow="-120" windowWidth="29040" windowHeight="15720" activeTab="1" xr2:uid="{00000000-000D-0000-FFFF-FFFF00000000}"/>
  </bookViews>
  <sheets>
    <sheet name="Woordje uitleg" sheetId="2" r:id="rId1"/>
    <sheet name="Prijsberekening" sheetId="1" r:id="rId2"/>
    <sheet name="Dranken" sheetId="3" r:id="rId3"/>
    <sheet name="Aanwezig in de zalen"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1" l="1"/>
  <c r="E39" i="1"/>
  <c r="E31" i="1"/>
  <c r="E70" i="1"/>
  <c r="E71" i="1"/>
  <c r="E55" i="1"/>
  <c r="E56" i="1"/>
  <c r="E57" i="1"/>
  <c r="E41" i="1"/>
  <c r="E64" i="1"/>
  <c r="E25" i="1"/>
  <c r="E38" i="1"/>
  <c r="E59" i="1"/>
  <c r="E40" i="1"/>
  <c r="E42" i="1"/>
  <c r="E43" i="1"/>
  <c r="E44" i="1"/>
  <c r="E53" i="1"/>
  <c r="E49" i="1"/>
  <c r="E50" i="1"/>
  <c r="E51" i="1"/>
  <c r="E52" i="1"/>
  <c r="E54" i="1"/>
  <c r="E24" i="1"/>
  <c r="E27" i="1"/>
  <c r="E28" i="1"/>
  <c r="E30" i="1"/>
  <c r="E72" i="1"/>
  <c r="E63" i="1"/>
  <c r="E62" i="1"/>
  <c r="E61" i="1"/>
  <c r="E69" i="1"/>
  <c r="E68" i="1"/>
  <c r="E58" i="1"/>
  <c r="E15" i="1"/>
  <c r="E16" i="1"/>
  <c r="E19" i="1"/>
  <c r="E20" i="1"/>
  <c r="E23" i="1"/>
  <c r="E67" i="1"/>
  <c r="E73" i="1"/>
  <c r="E35" i="1"/>
  <c r="E17" i="1"/>
  <c r="E74" i="1" l="1"/>
  <c r="E45" i="1"/>
  <c r="B77" i="1" s="1"/>
  <c r="B78" i="1" l="1"/>
  <c r="B82" i="1" s="1"/>
</calcChain>
</file>

<file path=xl/sharedStrings.xml><?xml version="1.0" encoding="utf-8"?>
<sst xmlns="http://schemas.openxmlformats.org/spreadsheetml/2006/main" count="215" uniqueCount="183">
  <si>
    <t>Hoogstraat 7</t>
  </si>
  <si>
    <t>8460 Oudenburg</t>
  </si>
  <si>
    <t>Tel: 059/331845</t>
  </si>
  <si>
    <t>BTW: BE0713706501</t>
  </si>
  <si>
    <t>Eatroom (Eetruimte ong60pers/ Vergaderruimte/ Receptiezaal)</t>
  </si>
  <si>
    <t>Meatroom (Bar/ Buffetruimte/ Workshops/ foodpairing)</t>
  </si>
  <si>
    <t>Keuken (met oven,frituur,bakplaat, werkplaats)</t>
  </si>
  <si>
    <t>Met externe catering</t>
  </si>
  <si>
    <t>Supplementen</t>
  </si>
  <si>
    <t>Extra diensten</t>
  </si>
  <si>
    <t>Cateringafval indien niet meegenomen (enkel indien eigen catering of eigen feest)</t>
  </si>
  <si>
    <t>Gebroken glazen</t>
  </si>
  <si>
    <t>Gebroken borden</t>
  </si>
  <si>
    <t>Vervangen zwembadwater (indien zwaar vervuild of glasscherven)</t>
  </si>
  <si>
    <t>Niet opgeruimde, borstelmooie zaal</t>
  </si>
  <si>
    <t>Momentgebruik</t>
  </si>
  <si>
    <t>Tuin en Zwembad (even een zwemmetje doen en wat chillen in de tuin)</t>
  </si>
  <si>
    <t>per dag</t>
  </si>
  <si>
    <t>Extra op zaal voor verbruik</t>
  </si>
  <si>
    <t>Per flesje</t>
  </si>
  <si>
    <t>Per fles</t>
  </si>
  <si>
    <t>Per persoon</t>
  </si>
  <si>
    <t>Per uur</t>
  </si>
  <si>
    <t>Greetroom  (Ontvangst/ kleine vergadering/ napraatruimte)</t>
  </si>
  <si>
    <t>Deze zijn allen te huur, samen of apart aldaniet in combinatie met onze of eigen gekozen catering.</t>
  </si>
  <si>
    <t>Butcher's loft</t>
  </si>
  <si>
    <t>Deze ruimte is vooral voorzien voor de presentatie van het eten en drinken.  Er is een bar met enkele barstoelen aanwezig, een drankfrigo, een grote frigo, presentatietablet en uitzicht op het binnenpleintje (die ev. voor de BBQ kan gebruikt worden)</t>
  </si>
  <si>
    <t>De keuken is voorzien van een professionele oven, een frituur en een infrarood bakplaat. Ideaal voor het bereiden van je eigen maaltijd, het opwarmen van gerechten, het voorbereiden van recepties, buffetten of workshops, het dresseren van borden, …</t>
  </si>
  <si>
    <t>Butcher 's loft huren</t>
  </si>
  <si>
    <t xml:space="preserve">Naast elke ruimte apart, kan je ook de ruimtes samen huren. Bekijk in het overzicht welke ruimtes zowiezo al bij elkaar horen. </t>
  </si>
  <si>
    <t xml:space="preserve">Butcher's loft is een gezellige ontmoetingsplaats in hartje Oudenburg.   Geschikt voor feestjes, maaltijden, vergaderingen, workshops, gezellig samen zijn met vrienden, een chillmomentje in de tuin en zwembad, ... </t>
  </si>
  <si>
    <t xml:space="preserve">Een kleine ruimte:  ideaal voor de ontvangst van je gasten.  De ruimte van 20m² met Chesterfieldzetel kan ook makkelijk ingezet worden voor vb kleine bestuursvergadering of andere bespreking.  Of om met de plakkers na je feest de wereldproblemen aan te pakken :-). </t>
  </si>
  <si>
    <t>Butcher's loft kan je opsplitsen in 2 ruimtes, waarvan de eerste ruimte nog kan opgedeeld worden.</t>
  </si>
  <si>
    <t>Butcher's loft kan je huren volgens je noden.  De gehuurde ruimte en het moment bepalen welke de huurprijs is.</t>
  </si>
  <si>
    <t xml:space="preserve">Gezellig, warm ingerichte eetruimte. Voor groepen van 65 pers. 25plaatsen op zachte banken en 40 stoelen met bijhorende tafels, in te delen volgens eigen wens, maken de ruimte knus en sfeervol. Er is aansluiting met beamer voorzien.  Teveel aan tafels en/of stoelen kunnen wegezet worden. Vloerverwarming zorgt voor een aangename gevoel en indien nodig kan de ruimte volledig afgesloten worden van de keuken en bar. </t>
  </si>
  <si>
    <t xml:space="preserve">Deze ruimte kan volledig afgesloten worden van de "Greet" en de "Meat", maar kan ook perfect volledig open blijven. </t>
  </si>
  <si>
    <t xml:space="preserve">De ruimtes zijn voorzien van constante vloerverwarming, constante ventilatie met gezuiverde lucht, toegankelijkheid voor mindervaliden, een mindervalidentoilet, een sonossysteem waarop je kan inloggen, keuken en vestiaire. </t>
  </si>
  <si>
    <r>
      <t xml:space="preserve">De </t>
    </r>
    <r>
      <rPr>
        <b/>
        <sz val="11"/>
        <color theme="1"/>
        <rFont val="Calibri"/>
        <family val="2"/>
        <scheme val="minor"/>
      </rPr>
      <t>"Tuin en zwembad"</t>
    </r>
    <r>
      <rPr>
        <sz val="11"/>
        <color theme="1"/>
        <rFont val="Calibri"/>
        <family val="2"/>
        <scheme val="minor"/>
      </rPr>
      <t xml:space="preserve"> kan apart gehuurd worden. Hierbij heb je dan een aparte toilet en douche ter beschikking. Het zwembadwater wordt gezuiverd en opgewarmd. Dranken vanuit de bar is dan mogelijk. De zitput en tuinmeubelen zijn ter beschikking</t>
    </r>
  </si>
  <si>
    <t xml:space="preserve">Drankforfait 1 (Receptie/Babyborrel) 3uur </t>
  </si>
  <si>
    <t>per persoon</t>
  </si>
  <si>
    <t>per flesje</t>
  </si>
  <si>
    <t>Drankforfait 1 (Receptie/Babyborrel) 3uur incl bediening</t>
  </si>
  <si>
    <t>per fles</t>
  </si>
  <si>
    <t>Dranken incl glazen (extra info zie onderaan op tabblad "dranken")</t>
  </si>
  <si>
    <t>Na het feest worden de gebruikte flessen geteld en ingevuld in een invulformulier.</t>
  </si>
  <si>
    <t xml:space="preserve">Het verbruik wordt gerekend per fles.  </t>
  </si>
  <si>
    <t>3: Dranken met bediening.</t>
  </si>
  <si>
    <t xml:space="preserve">In deze forfaits worden alle dranken aangeboden, en wordt er tijdens de recepties bediend bij de gasten. Wijn en Water wordt op tafel gezet. De bar wordt bemand.  </t>
  </si>
  <si>
    <t>Na de forfait-uren kan er gekozen worden met of zonder verdere bediening. Het verbruik wordt dan gerekend volgens formule 2 en de bediening per uur.</t>
  </si>
  <si>
    <t xml:space="preserve">Bij afmelding of no-show wordt het voorschot + ev.deel waarborg gebruikt om gemaakte kosten te dekken </t>
  </si>
  <si>
    <t>(min €75) indien terug verhuur, €150 indien niet maar kan verhuurd worden</t>
  </si>
  <si>
    <t>KBC: BE41 7370 5011 6610</t>
  </si>
  <si>
    <t>vanaf 3jaar (kinderen tot 8jaar €10)</t>
  </si>
  <si>
    <t>VUL HIER IN indien van toepassing (vul in met  "1" )</t>
  </si>
  <si>
    <t xml:space="preserve">Werkuren (vb door vandalisme, abnormale vuil, …) </t>
  </si>
  <si>
    <t>Met catering via Jeroen&amp;Anneleen</t>
  </si>
  <si>
    <t>Naam aanvrager</t>
  </si>
  <si>
    <t>Datum Feest</t>
  </si>
  <si>
    <t>Bedieningspersoneel</t>
  </si>
  <si>
    <t>Dit kunnen flexi's, extra's of jobstudenten zijn. Dit afhankelijk van wat de firma kan organiseren.</t>
  </si>
  <si>
    <t xml:space="preserve">We werken samen met een externe firma voor de bediening van het feest. Zij zorgen voor opgeleid personeel. </t>
  </si>
  <si>
    <t>Voorstel prijs: (zonder consumptie)</t>
  </si>
  <si>
    <r>
      <t xml:space="preserve">alleen </t>
    </r>
    <r>
      <rPr>
        <sz val="11"/>
        <color rgb="FFFF0000"/>
        <rFont val="Calibri"/>
        <family val="2"/>
        <scheme val="minor"/>
      </rPr>
      <t>Tuin en Zwembad</t>
    </r>
    <r>
      <rPr>
        <sz val="11"/>
        <color theme="1"/>
        <rFont val="Calibri"/>
        <family val="2"/>
        <scheme val="minor"/>
      </rPr>
      <t xml:space="preserve"> (even een zwemmetje doen en wat chillen in de tuin)</t>
    </r>
  </si>
  <si>
    <t>TOTAAL</t>
  </si>
  <si>
    <r>
      <t>alleen</t>
    </r>
    <r>
      <rPr>
        <sz val="11"/>
        <color rgb="FFFF0000"/>
        <rFont val="Calibri"/>
        <family val="2"/>
        <scheme val="minor"/>
      </rPr>
      <t xml:space="preserve"> Keuken</t>
    </r>
    <r>
      <rPr>
        <sz val="11"/>
        <color theme="1"/>
        <rFont val="Calibri"/>
        <family val="2"/>
        <scheme val="minor"/>
      </rPr>
      <t xml:space="preserve"> (met oven,frituur,bakplaat, werkplaats)</t>
    </r>
  </si>
  <si>
    <t xml:space="preserve">De lijst wordt regelmatig upgedate. Dit kan zowel in formules, in prijzen als in onderdelen zijn.  </t>
  </si>
  <si>
    <t>Water (Spuit/plat)</t>
  </si>
  <si>
    <t>Forfaits (best te bespreken in overleg)</t>
  </si>
  <si>
    <t>Wat is er aanwezig in de zalen</t>
  </si>
  <si>
    <t>Partyroom</t>
  </si>
  <si>
    <t>Eatroom</t>
  </si>
  <si>
    <t>Meubels</t>
  </si>
  <si>
    <t>Zitbank voor ong 20pers</t>
  </si>
  <si>
    <t>5 Receptietafels</t>
  </si>
  <si>
    <t>40 Stoelen</t>
  </si>
  <si>
    <t>20 Receptiestoelen</t>
  </si>
  <si>
    <t>Beamer</t>
  </si>
  <si>
    <t>1 lounge zetel 8pers</t>
  </si>
  <si>
    <t>Bar</t>
  </si>
  <si>
    <t>Parasol</t>
  </si>
  <si>
    <t>Buitenhaard  (hout zelf mee te brengen)</t>
  </si>
  <si>
    <t>Enkele kommen, potjes, bestek, …</t>
  </si>
  <si>
    <t xml:space="preserve">10 Fleece-dekentjes </t>
  </si>
  <si>
    <t>Kurkentrekkers</t>
  </si>
  <si>
    <t>Kussens voor Zitput</t>
  </si>
  <si>
    <t>Dienplateaus</t>
  </si>
  <si>
    <t>Dreft, vuilblik en borstel</t>
  </si>
  <si>
    <t>Toiletten</t>
  </si>
  <si>
    <t>Droogdoekjes</t>
  </si>
  <si>
    <t>Toiletpapier</t>
  </si>
  <si>
    <t>Dweilen/trekkers/veegborstel/emmer</t>
  </si>
  <si>
    <t>Kapstokken in Vestiaire</t>
  </si>
  <si>
    <t>Keuken</t>
  </si>
  <si>
    <t>Oven</t>
  </si>
  <si>
    <t>Microgolf</t>
  </si>
  <si>
    <t>werktafel</t>
  </si>
  <si>
    <t>frituur</t>
  </si>
  <si>
    <t>Inductieplaat</t>
  </si>
  <si>
    <t>2 kookpotten</t>
  </si>
  <si>
    <t xml:space="preserve"> (Geen cava en fruitsap bij de dranken, voor langere uren kan prijs aangevraagd worden)</t>
  </si>
  <si>
    <t>Servies voor 8 pers om vrij te gebruiken</t>
  </si>
  <si>
    <t>Fruitsap (grote flessen)</t>
  </si>
  <si>
    <t>De zaalprijs die voor u van tel is, is deze die u ons doorstuurt met uw aanvraag.  (de andere onderdelen kunnen van prijs veranderen, afhankelijk van de tijd tussen ingave en feest)</t>
  </si>
  <si>
    <t>Personeel om op te dienen/Bakuren BBQ/andere werkuren</t>
  </si>
  <si>
    <t>2 tuintafels 8pers  (1,95m op 0,85m)</t>
  </si>
  <si>
    <t>7 Binnentafels (5 x 1,8 op 0,95m, 2x 2,30 op 100,  1 x 2,6 op 100)</t>
  </si>
  <si>
    <t xml:space="preserve">7 Binnentafels (5 x 1,8 op 0,95m, 2x 2,30 op 100,  1 x 2,6 op 100) </t>
  </si>
  <si>
    <t xml:space="preserve">(= dezelfde tafels dan in Eatroom) </t>
  </si>
  <si>
    <t xml:space="preserve">(= dezelfde tafels dan in partyroom) </t>
  </si>
  <si>
    <t>Totaalprijs (incl consumptie)</t>
  </si>
  <si>
    <t>Verbruiken tijdens het feest</t>
  </si>
  <si>
    <t xml:space="preserve">  (Zie ook de uitleg onderaan op tabblad "woordje uitleg")</t>
  </si>
  <si>
    <t>Huurgedeelte zalen</t>
  </si>
  <si>
    <t>Het voorschot en de waarborg vragen we aan per factuur via mail.</t>
  </si>
  <si>
    <t>Gebruik koffiemachine, borden,afwas,incl koffie…/mand 36st</t>
  </si>
  <si>
    <r>
      <rPr>
        <sz val="11"/>
        <color rgb="FFFF0000"/>
        <rFont val="Calibri"/>
        <family val="2"/>
        <scheme val="minor"/>
      </rPr>
      <t>Party-room</t>
    </r>
    <r>
      <rPr>
        <sz val="11"/>
        <color theme="1"/>
        <rFont val="Calibri"/>
        <family val="2"/>
        <scheme val="minor"/>
      </rPr>
      <t xml:space="preserve"> in de week (maandag tem donderdag, uitz.feestdagen)</t>
    </r>
  </si>
  <si>
    <r>
      <t xml:space="preserve">Volledig weekend </t>
    </r>
    <r>
      <rPr>
        <sz val="11"/>
        <color rgb="FFFF0000"/>
        <rFont val="Calibri"/>
        <family val="2"/>
        <scheme val="minor"/>
      </rPr>
      <t>Party-room gebruiken</t>
    </r>
    <r>
      <rPr>
        <sz val="11"/>
        <color theme="1"/>
        <rFont val="Calibri"/>
        <family val="2"/>
        <scheme val="minor"/>
      </rPr>
      <t xml:space="preserve"> (van vrijdag tem zondag)</t>
    </r>
  </si>
  <si>
    <t>Combihuur  Butcher's room en Party-room</t>
  </si>
  <si>
    <t>Opties Catering (Excl. dranken)</t>
  </si>
  <si>
    <t xml:space="preserve">Butcher's loft beschikt over een knusse "eat-room", een coole "meat-room", een "party-room" en een rustige tuin met zwembad. </t>
  </si>
  <si>
    <t>Butcher's room</t>
  </si>
  <si>
    <t>Partyzaal (Feestje/ recepties/ Tuinfeesten)</t>
  </si>
  <si>
    <t xml:space="preserve">Onze tuin is mooi aangelegd met een zwembad van 15m op 4m.  Een groot terras kan jou receptie alleen maar doen slagen. De aangelegde tuin zorgt voor een gezellige sfeer en het zwembad voor ofwel de nodige animatie of het kloppend plaatje voor een topfeest.  </t>
  </si>
  <si>
    <t xml:space="preserve">Er is een zitput voorzien waar makkelijk 10pers kunnen zitten, dit kan zowel 's avonds als overdag je gasten nog extra beleving geven. </t>
  </si>
  <si>
    <t xml:space="preserve">Er is voorzien dat een foodtruck kan binnenrijden alsook dat een springkasteel achteraan in de hoek kan worden geplaatst. </t>
  </si>
  <si>
    <t xml:space="preserve">De partyruimte is onze grootste zaal. 90m² (vierkant) met uitzicht op de tuin.  Een groot schuifraam zorgt dat je de zaal grotendeels kan openzetten. Hierdoor is het terras en de tuin mooi verbonden met de zaal.   voor de drank. Er is aansluiting op de wifi en sonosboxen mogelijk. De ruimte kan ingezet worden voor een 80tal zittende mensen. </t>
  </si>
  <si>
    <t>Ook in deze zaal is een bar voorzien met presentatiefrigo</t>
  </si>
  <si>
    <t>Butcher's Room</t>
  </si>
  <si>
    <t xml:space="preserve">Partyroom </t>
  </si>
  <si>
    <r>
      <t>De</t>
    </r>
    <r>
      <rPr>
        <b/>
        <sz val="11"/>
        <color theme="1"/>
        <rFont val="Calibri"/>
        <family val="2"/>
        <scheme val="minor"/>
      </rPr>
      <t xml:space="preserve"> "Keuken"</t>
    </r>
    <r>
      <rPr>
        <sz val="11"/>
        <color theme="1"/>
        <rFont val="Calibri"/>
        <family val="2"/>
        <scheme val="minor"/>
      </rPr>
      <t xml:space="preserve"> kan als optie gehuurd worden bij vb de Partyroom. De frigocel is hier dan incl.</t>
    </r>
  </si>
  <si>
    <r>
      <t xml:space="preserve">De </t>
    </r>
    <r>
      <rPr>
        <b/>
        <sz val="11"/>
        <color theme="1"/>
        <rFont val="Calibri"/>
        <family val="2"/>
        <scheme val="minor"/>
      </rPr>
      <t>"Meat"</t>
    </r>
    <r>
      <rPr>
        <sz val="11"/>
        <color theme="1"/>
        <rFont val="Calibri"/>
        <family val="2"/>
        <scheme val="minor"/>
      </rPr>
      <t xml:space="preserve"> kan apart gehuurd worden. Hierin is de bar, de frigocel, de binnenkoer en de toiletten beschikbaar. De keuken is in optie (Ideaal voor workshop, kleine drink, rechtstaande bijeenkomst…)</t>
    </r>
  </si>
  <si>
    <r>
      <rPr>
        <b/>
        <sz val="11"/>
        <color theme="1"/>
        <rFont val="Calibri"/>
        <family val="2"/>
        <scheme val="minor"/>
      </rPr>
      <t>Vergadering</t>
    </r>
    <r>
      <rPr>
        <sz val="11"/>
        <color theme="1"/>
        <rFont val="Calibri"/>
        <family val="2"/>
        <scheme val="minor"/>
      </rPr>
      <t xml:space="preserve"> (enkel in de week)</t>
    </r>
  </si>
  <si>
    <t>per mand</t>
  </si>
  <si>
    <t>Drankforfait 3 (Dansfeest) 5uur incl bediening</t>
  </si>
  <si>
    <t>Drankforfait 4 (receptie/maaltijd/dansfeest) 6uur incl bediening</t>
  </si>
  <si>
    <t>Drankforfait 2 (Receptie/Maaltijd) 5uur incl bediening</t>
  </si>
  <si>
    <t>Drankforfait 2 (Receptie/Maaltijd) 5uur</t>
  </si>
  <si>
    <t>Drankforfait 3 (Dansfeest) 5uur</t>
  </si>
  <si>
    <t>Butcher's loft is voor elke gelegenheid bruikbaar.  Zelfs de dag zelf indien de agenda 'beschikbaar' staat (zie agenda op de website)</t>
  </si>
  <si>
    <t>Deze ruimte bevat de zaal vooraan met zitbank, de ontmoetingsruimte, de eatroom is incl,  de binnenkoer, wc's. Gebruik van de keuken is in optie.</t>
  </si>
  <si>
    <r>
      <t xml:space="preserve">De </t>
    </r>
    <r>
      <rPr>
        <b/>
        <sz val="11"/>
        <color theme="1"/>
        <rFont val="Calibri"/>
        <family val="2"/>
        <scheme val="minor"/>
      </rPr>
      <t>"Partyzaal"</t>
    </r>
    <r>
      <rPr>
        <sz val="11"/>
        <color theme="1"/>
        <rFont val="Calibri"/>
        <family val="2"/>
        <scheme val="minor"/>
      </rPr>
      <t xml:space="preserve"> is de grootste zaal met uitkijk op de tuin.  Hierbij zit de tuin, het zwembad en de toiletten. </t>
    </r>
  </si>
  <si>
    <t>Borden en bestek (gebruik en afwas)</t>
  </si>
  <si>
    <t>Dessertborden en bestek (gebruik en afwas)</t>
  </si>
  <si>
    <t>Stedebeekpad</t>
  </si>
  <si>
    <t>INKOM VIA:</t>
  </si>
  <si>
    <t>Sinds Juni 2023 schakelen we over naar een ander systeem.</t>
  </si>
  <si>
    <t xml:space="preserve">Er wordt een korting toegekend op grote afname (zie prijsberekening). </t>
  </si>
  <si>
    <t>1:   Bieren en frisdranken</t>
  </si>
  <si>
    <t>Dranken:</t>
  </si>
  <si>
    <t>Deze dranken staan gekoeld in onze frigo.  Glazen zijn ter beschikking en hoeven niet afgewassen worden</t>
  </si>
  <si>
    <t>Speciale wensen kunnen besproken worden.  De lijst van aanwezige dranken is beschikbaar bij de bespreking van het feest.</t>
  </si>
  <si>
    <t>2: Wijnen en aperitief</t>
  </si>
  <si>
    <t>Wijnen en cava zijn aanwezig en kunnen vrij gekozen worden op het feest.</t>
  </si>
  <si>
    <t>Bij gebruik van de wijnen en cava zijn glazen incl, en hoeven nadien niet afgewassen worden.</t>
  </si>
  <si>
    <t>Andere aperitieven of sterke dranken kunnen in afspraak meegebracht worden.</t>
  </si>
  <si>
    <t xml:space="preserve">Frisdranken en bieren kunnen enkel via de Butchers loft. We hebben kleine of grote flesjes aan democratische prijzen. </t>
  </si>
  <si>
    <t>Catering partyconcepten (borden, bestek, opwarmen, afwas, materialen en klaarzetten buffet)</t>
  </si>
  <si>
    <t>Gebruik friteuze</t>
  </si>
  <si>
    <t>friteuze</t>
  </si>
  <si>
    <t>Bon Jeroen en Anneleen</t>
  </si>
  <si>
    <t>Openstaand saldo bij eindafrekening</t>
  </si>
  <si>
    <t>Korting Drankrekening vanaf €750</t>
  </si>
  <si>
    <t>(M)eatroom (= zaal vooraan, bar en Keuken)</t>
  </si>
  <si>
    <r>
      <t xml:space="preserve">alleen </t>
    </r>
    <r>
      <rPr>
        <sz val="11"/>
        <color rgb="FFFF0000"/>
        <rFont val="Calibri"/>
        <family val="2"/>
        <scheme val="minor"/>
      </rPr>
      <t xml:space="preserve">Butcher's room </t>
    </r>
    <r>
      <rPr>
        <sz val="11"/>
        <color theme="1"/>
        <rFont val="Calibri"/>
        <family val="2"/>
        <scheme val="minor"/>
      </rPr>
      <t>(witte Bar/ Buffetruimte/ Workshops/ foodpairing/frigo)</t>
    </r>
  </si>
  <si>
    <t>Partyroom (= Partyzaal, tuin en zwembad)</t>
  </si>
  <si>
    <r>
      <rPr>
        <sz val="11"/>
        <color rgb="FFFF0000"/>
        <rFont val="Calibri"/>
        <family val="2"/>
        <scheme val="minor"/>
      </rPr>
      <t>(M)eatroom</t>
    </r>
    <r>
      <rPr>
        <sz val="11"/>
        <color theme="1"/>
        <rFont val="Calibri"/>
        <family val="2"/>
        <scheme val="minor"/>
      </rPr>
      <t xml:space="preserve"> in de week (maandag tem donderdag, uitz.feestdagen)</t>
    </r>
  </si>
  <si>
    <r>
      <t>Volledig weekendhuur van (M)eat</t>
    </r>
    <r>
      <rPr>
        <sz val="11"/>
        <rFont val="Calibri"/>
        <family val="2"/>
        <scheme val="minor"/>
      </rPr>
      <t>room (va</t>
    </r>
    <r>
      <rPr>
        <sz val="11"/>
        <color theme="1"/>
        <rFont val="Calibri"/>
        <family val="2"/>
        <scheme val="minor"/>
      </rPr>
      <t>n vrijdag tem zondag)</t>
    </r>
  </si>
  <si>
    <t>Combihuur  (M)eatroom en Party-room</t>
  </si>
  <si>
    <t>Catering met BBQ (kolen, borden, bestek, servet, serveermat. , afwas.  Bakuren excl)</t>
  </si>
  <si>
    <t>Jupiler/andere pils (Stella)</t>
  </si>
  <si>
    <t xml:space="preserve"> + 37 stoelen van eatroom</t>
  </si>
  <si>
    <t>12 Tuinstoelen</t>
  </si>
  <si>
    <t>28 stoelen</t>
  </si>
  <si>
    <t>Speciaalbieren (Omer, Duvel, St Bernardus, Bonten Os)</t>
  </si>
  <si>
    <t>Alcoholvrij bier (Carlsberg 0%, Kriek 0 %)</t>
  </si>
  <si>
    <t>Rode wijn, Witte wijn, rosé wijn</t>
  </si>
  <si>
    <t xml:space="preserve">Ritchie </t>
  </si>
  <si>
    <t>Korting op gebruik zaal (Enkel partyroom)</t>
  </si>
  <si>
    <t>Frisdranken, Kidibul (grote flessen)</t>
  </si>
  <si>
    <t>Cava/ Cava NA</t>
  </si>
  <si>
    <t>Kleine flesjes frisdrank</t>
  </si>
  <si>
    <t>Voorschot en waarborg                                                              Min</t>
  </si>
  <si>
    <t>(Minimumbedrag = €185)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</si>
</sst>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quot;€&quot;_-;\-* #,##0.00\ &quot;€&quot;_-;_-* &quot;-&quot;??\ &quot;€&quot;_-;_-@_-"/>
    <numFmt numFmtId="165" formatCode="#,##0.00\ &quot;€&quot;"/>
    <numFmt numFmtId="166" formatCode="&quot;€&quot;\ #,##0.00"/>
  </numFmts>
  <fonts count="19" x14ac:knownFonts="1">
    <font>
      <sz val="11"/>
      <color theme="1"/>
      <name val="Calibri"/>
      <family val="2"/>
      <scheme val="minor"/>
    </font>
    <font>
      <sz val="11"/>
      <color theme="1"/>
      <name val="Calibri"/>
      <family val="2"/>
      <scheme val="minor"/>
    </font>
    <font>
      <b/>
      <sz val="12"/>
      <color theme="1"/>
      <name val="Calibri"/>
      <family val="2"/>
      <scheme val="minor"/>
    </font>
    <font>
      <b/>
      <sz val="16"/>
      <color theme="1"/>
      <name val="Calibri"/>
      <family val="2"/>
      <scheme val="minor"/>
    </font>
    <font>
      <b/>
      <sz val="11"/>
      <color theme="1"/>
      <name val="Calibri"/>
      <family val="2"/>
      <scheme val="minor"/>
    </font>
    <font>
      <b/>
      <sz val="14"/>
      <color theme="1"/>
      <name val="Calibri"/>
      <family val="2"/>
      <scheme val="minor"/>
    </font>
    <font>
      <u/>
      <sz val="11"/>
      <color rgb="FFFF0000"/>
      <name val="Calibri"/>
      <family val="2"/>
      <scheme val="minor"/>
    </font>
    <font>
      <sz val="11"/>
      <color rgb="FFFF0000"/>
      <name val="Calibri"/>
      <family val="2"/>
      <scheme val="minor"/>
    </font>
    <font>
      <b/>
      <u/>
      <sz val="11"/>
      <color theme="1"/>
      <name val="Calibri"/>
      <family val="2"/>
      <scheme val="minor"/>
    </font>
    <font>
      <sz val="11"/>
      <color rgb="FF000000"/>
      <name val="Calibri"/>
      <family val="2"/>
      <scheme val="minor"/>
    </font>
    <font>
      <b/>
      <sz val="18"/>
      <color rgb="FFFF0000"/>
      <name val="Calibri"/>
      <family val="2"/>
      <scheme val="minor"/>
    </font>
    <font>
      <sz val="9"/>
      <color theme="1"/>
      <name val="Calibri"/>
      <family val="2"/>
      <scheme val="minor"/>
    </font>
    <font>
      <b/>
      <sz val="14"/>
      <color rgb="FF0070C0"/>
      <name val="Calibri"/>
      <family val="2"/>
      <scheme val="minor"/>
    </font>
    <font>
      <b/>
      <sz val="16"/>
      <color rgb="FF0070C0"/>
      <name val="Calibri"/>
      <family val="2"/>
      <scheme val="minor"/>
    </font>
    <font>
      <b/>
      <sz val="12"/>
      <color rgb="FFFF0000"/>
      <name val="Calibri"/>
      <family val="2"/>
      <scheme val="minor"/>
    </font>
    <font>
      <b/>
      <sz val="10"/>
      <color theme="1"/>
      <name val="Calibri"/>
      <family val="2"/>
      <scheme val="minor"/>
    </font>
    <font>
      <sz val="11"/>
      <name val="Calibri"/>
      <family val="2"/>
      <scheme val="minor"/>
    </font>
    <font>
      <sz val="12"/>
      <color theme="1"/>
      <name val="Calibri"/>
      <family val="2"/>
      <scheme val="minor"/>
    </font>
    <font>
      <b/>
      <sz val="14"/>
      <color rgb="FFFF0000"/>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rgb="FFFF0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2" fillId="0" borderId="0" xfId="0" applyFont="1"/>
    <xf numFmtId="0" fontId="5" fillId="0" borderId="0" xfId="0" applyFont="1"/>
    <xf numFmtId="0" fontId="6" fillId="0" borderId="0" xfId="0" applyFont="1"/>
    <xf numFmtId="165" fontId="0" fillId="2" borderId="0" xfId="1" applyNumberFormat="1" applyFont="1" applyFill="1" applyAlignment="1" applyProtection="1">
      <alignment horizontal="left"/>
    </xf>
    <xf numFmtId="0" fontId="0" fillId="0" borderId="0" xfId="0" applyAlignment="1" applyProtection="1">
      <alignment horizontal="center"/>
      <protection locked="0"/>
    </xf>
    <xf numFmtId="0" fontId="0" fillId="3" borderId="1" xfId="0" applyFill="1" applyBorder="1" applyAlignment="1" applyProtection="1">
      <alignment horizontal="center"/>
      <protection locked="0"/>
    </xf>
    <xf numFmtId="0" fontId="0" fillId="3" borderId="0" xfId="0" applyFill="1"/>
    <xf numFmtId="0" fontId="0" fillId="0" borderId="0" xfId="0" applyAlignment="1">
      <alignment vertical="center"/>
    </xf>
    <xf numFmtId="0" fontId="5"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0" fillId="4" borderId="0" xfId="0" applyFill="1"/>
    <xf numFmtId="0" fontId="10" fillId="4" borderId="0" xfId="0" applyFont="1" applyFill="1"/>
    <xf numFmtId="0" fontId="0" fillId="7" borderId="1" xfId="0" applyFill="1" applyBorder="1" applyAlignment="1" applyProtection="1">
      <alignment horizontal="center"/>
      <protection locked="0"/>
    </xf>
    <xf numFmtId="14" fontId="12" fillId="3" borderId="0" xfId="0" applyNumberFormat="1" applyFont="1" applyFill="1" applyAlignment="1" applyProtection="1">
      <alignment horizontal="left"/>
      <protection locked="0"/>
    </xf>
    <xf numFmtId="0" fontId="13" fillId="3" borderId="0" xfId="0" applyFont="1" applyFill="1" applyProtection="1">
      <protection locked="0"/>
    </xf>
    <xf numFmtId="0" fontId="8" fillId="3" borderId="0" xfId="0" applyFont="1" applyFill="1"/>
    <xf numFmtId="0" fontId="4" fillId="3" borderId="0" xfId="0" applyFont="1" applyFill="1"/>
    <xf numFmtId="0" fontId="3" fillId="3" borderId="0" xfId="0" applyFont="1" applyFill="1"/>
    <xf numFmtId="0" fontId="14" fillId="0" borderId="0" xfId="0" applyFont="1"/>
    <xf numFmtId="0" fontId="8" fillId="0" borderId="0" xfId="0" applyFont="1"/>
    <xf numFmtId="0" fontId="0" fillId="0" borderId="3" xfId="0" applyBorder="1" applyAlignment="1" applyProtection="1">
      <alignment horizontal="center"/>
      <protection locked="0"/>
    </xf>
    <xf numFmtId="0" fontId="2" fillId="13" borderId="0" xfId="0" applyFont="1" applyFill="1"/>
    <xf numFmtId="0" fontId="0" fillId="0" borderId="4" xfId="0" applyBorder="1"/>
    <xf numFmtId="0" fontId="0" fillId="0" borderId="1" xfId="0" applyBorder="1" applyAlignment="1" applyProtection="1">
      <alignment horizontal="center"/>
      <protection locked="0"/>
    </xf>
    <xf numFmtId="165" fontId="2" fillId="4" borderId="0" xfId="0" applyNumberFormat="1" applyFont="1" applyFill="1" applyAlignment="1" applyProtection="1">
      <alignment horizontal="center"/>
      <protection locked="0"/>
    </xf>
    <xf numFmtId="165" fontId="2" fillId="16" borderId="0" xfId="0" applyNumberFormat="1" applyFont="1" applyFill="1" applyAlignment="1" applyProtection="1">
      <alignment horizontal="center"/>
      <protection locked="0"/>
    </xf>
    <xf numFmtId="0" fontId="2" fillId="4" borderId="0" xfId="0" applyFont="1" applyFill="1" applyProtection="1">
      <protection locked="0"/>
    </xf>
    <xf numFmtId="0" fontId="0" fillId="0" borderId="0" xfId="0" applyAlignment="1">
      <alignment horizontal="center"/>
    </xf>
    <xf numFmtId="0" fontId="18" fillId="12" borderId="5" xfId="0" applyFont="1" applyFill="1" applyBorder="1" applyAlignment="1">
      <alignment horizontal="center"/>
    </xf>
    <xf numFmtId="0" fontId="0" fillId="8" borderId="0" xfId="0" applyFill="1"/>
    <xf numFmtId="0" fontId="15" fillId="3" borderId="0" xfId="0" applyFont="1" applyFill="1" applyAlignment="1">
      <alignment horizontal="left"/>
    </xf>
    <xf numFmtId="0" fontId="5" fillId="3" borderId="0" xfId="0" applyFont="1" applyFill="1" applyAlignment="1">
      <alignment horizontal="left"/>
    </xf>
    <xf numFmtId="0" fontId="0" fillId="0" borderId="3" xfId="0" applyBorder="1" applyAlignment="1">
      <alignment horizontal="center"/>
    </xf>
    <xf numFmtId="165" fontId="5" fillId="5" borderId="0" xfId="0" applyNumberFormat="1" applyFont="1" applyFill="1" applyAlignment="1">
      <alignment horizontal="center"/>
    </xf>
    <xf numFmtId="165" fontId="2" fillId="12" borderId="0" xfId="0" applyNumberFormat="1" applyFont="1" applyFill="1" applyAlignment="1">
      <alignment horizontal="center"/>
    </xf>
    <xf numFmtId="165" fontId="5" fillId="16" borderId="2" xfId="0" applyNumberFormat="1" applyFont="1" applyFill="1" applyBorder="1" applyAlignment="1">
      <alignment horizontal="center"/>
    </xf>
    <xf numFmtId="165" fontId="0" fillId="0" borderId="0" xfId="0" applyNumberFormat="1" applyAlignment="1">
      <alignment horizontal="left"/>
    </xf>
    <xf numFmtId="165" fontId="0" fillId="0" borderId="0" xfId="0" applyNumberFormat="1"/>
    <xf numFmtId="0" fontId="3" fillId="8" borderId="0" xfId="0" applyFont="1" applyFill="1"/>
    <xf numFmtId="0" fontId="3" fillId="15" borderId="6" xfId="0" applyFont="1" applyFill="1" applyBorder="1"/>
    <xf numFmtId="0" fontId="0" fillId="15" borderId="7" xfId="0" applyFill="1" applyBorder="1"/>
    <xf numFmtId="165" fontId="3" fillId="15" borderId="6" xfId="0" applyNumberFormat="1" applyFont="1" applyFill="1" applyBorder="1"/>
    <xf numFmtId="0" fontId="18" fillId="12" borderId="8" xfId="0" applyFont="1" applyFill="1" applyBorder="1"/>
    <xf numFmtId="0" fontId="18" fillId="12" borderId="9" xfId="0" applyFont="1" applyFill="1" applyBorder="1"/>
    <xf numFmtId="165" fontId="18" fillId="12" borderId="8" xfId="0" applyNumberFormat="1" applyFont="1" applyFill="1" applyBorder="1"/>
    <xf numFmtId="0" fontId="2" fillId="15" borderId="10" xfId="0" applyFont="1" applyFill="1" applyBorder="1"/>
    <xf numFmtId="0" fontId="0" fillId="15" borderId="11" xfId="0" applyFill="1" applyBorder="1"/>
    <xf numFmtId="165" fontId="2" fillId="15" borderId="10" xfId="0" applyNumberFormat="1" applyFont="1" applyFill="1" applyBorder="1"/>
    <xf numFmtId="0" fontId="2" fillId="15" borderId="11" xfId="0" applyFont="1" applyFill="1" applyBorder="1"/>
    <xf numFmtId="165" fontId="0" fillId="8" borderId="0" xfId="0" applyNumberFormat="1" applyFill="1" applyAlignment="1">
      <alignment horizontal="left"/>
    </xf>
    <xf numFmtId="165" fontId="0" fillId="3" borderId="0" xfId="0" applyNumberFormat="1" applyFill="1" applyAlignment="1">
      <alignment horizontal="left"/>
    </xf>
    <xf numFmtId="165" fontId="0" fillId="3" borderId="0" xfId="0" applyNumberFormat="1" applyFill="1"/>
    <xf numFmtId="0" fontId="3" fillId="5" borderId="0" xfId="0" applyFont="1" applyFill="1"/>
    <xf numFmtId="165" fontId="0" fillId="2" borderId="0" xfId="0" applyNumberFormat="1" applyFill="1" applyAlignment="1">
      <alignment horizontal="left"/>
    </xf>
    <xf numFmtId="0" fontId="0" fillId="2" borderId="0" xfId="0" applyFill="1"/>
    <xf numFmtId="0" fontId="7" fillId="11" borderId="0" xfId="0" applyFont="1" applyFill="1"/>
    <xf numFmtId="165" fontId="0" fillId="5" borderId="0" xfId="0" applyNumberFormat="1" applyFill="1"/>
    <xf numFmtId="0" fontId="0" fillId="10" borderId="0" xfId="0" applyFill="1" applyAlignment="1">
      <alignment horizontal="left" indent="1"/>
    </xf>
    <xf numFmtId="0" fontId="0" fillId="7" borderId="0" xfId="0" applyFill="1" applyAlignment="1">
      <alignment horizontal="left" indent="1"/>
    </xf>
    <xf numFmtId="165" fontId="0" fillId="7" borderId="0" xfId="0" applyNumberFormat="1" applyFill="1" applyAlignment="1">
      <alignment horizontal="left"/>
    </xf>
    <xf numFmtId="0" fontId="0" fillId="7" borderId="0" xfId="0" applyFill="1"/>
    <xf numFmtId="165" fontId="0" fillId="7" borderId="0" xfId="0" applyNumberFormat="1" applyFill="1"/>
    <xf numFmtId="0" fontId="7" fillId="6" borderId="0" xfId="0" applyFont="1" applyFill="1"/>
    <xf numFmtId="0" fontId="0" fillId="9" borderId="0" xfId="0" applyFill="1" applyAlignment="1">
      <alignment horizontal="left" indent="1"/>
    </xf>
    <xf numFmtId="0" fontId="0" fillId="11" borderId="0" xfId="0" applyFill="1"/>
    <xf numFmtId="165" fontId="0" fillId="14" borderId="0" xfId="0" applyNumberFormat="1" applyFill="1" applyAlignment="1">
      <alignment horizontal="left"/>
    </xf>
    <xf numFmtId="0" fontId="0" fillId="14" borderId="0" xfId="0" applyFill="1"/>
    <xf numFmtId="0" fontId="0" fillId="6" borderId="0" xfId="0" applyFill="1"/>
    <xf numFmtId="0" fontId="0" fillId="10" borderId="0" xfId="0" applyFill="1"/>
    <xf numFmtId="0" fontId="5" fillId="5" borderId="0" xfId="0" applyFont="1" applyFill="1"/>
    <xf numFmtId="165" fontId="5" fillId="5" borderId="0" xfId="0" applyNumberFormat="1" applyFont="1" applyFill="1"/>
    <xf numFmtId="0" fontId="3" fillId="12" borderId="3" xfId="0" applyFont="1" applyFill="1" applyBorder="1"/>
    <xf numFmtId="165" fontId="0" fillId="2" borderId="3" xfId="0" applyNumberFormat="1" applyFill="1" applyBorder="1" applyAlignment="1">
      <alignment horizontal="left"/>
    </xf>
    <xf numFmtId="0" fontId="0" fillId="2" borderId="3" xfId="0" applyFill="1" applyBorder="1"/>
    <xf numFmtId="165" fontId="0" fillId="0" borderId="3" xfId="0" applyNumberFormat="1" applyBorder="1"/>
    <xf numFmtId="0" fontId="0" fillId="0" borderId="3" xfId="0" applyBorder="1"/>
    <xf numFmtId="165" fontId="0" fillId="7" borderId="1" xfId="0" applyNumberFormat="1" applyFill="1" applyBorder="1"/>
    <xf numFmtId="0" fontId="17" fillId="2" borderId="0" xfId="0" applyFont="1" applyFill="1" applyAlignment="1">
      <alignment horizontal="left"/>
    </xf>
    <xf numFmtId="165" fontId="0" fillId="0" borderId="1" xfId="0" applyNumberFormat="1" applyBorder="1"/>
    <xf numFmtId="10" fontId="0" fillId="2" borderId="0" xfId="0" applyNumberFormat="1" applyFill="1" applyAlignment="1">
      <alignment horizontal="left"/>
    </xf>
    <xf numFmtId="0" fontId="2" fillId="12" borderId="0" xfId="0" applyFont="1" applyFill="1" applyAlignment="1">
      <alignment horizontal="right"/>
    </xf>
    <xf numFmtId="165" fontId="2" fillId="12" borderId="0" xfId="0" applyNumberFormat="1" applyFont="1" applyFill="1" applyAlignment="1">
      <alignment horizontal="right"/>
    </xf>
    <xf numFmtId="0" fontId="2" fillId="2" borderId="3" xfId="0" applyFont="1" applyFill="1" applyBorder="1" applyAlignment="1">
      <alignment horizontal="right"/>
    </xf>
    <xf numFmtId="165" fontId="2" fillId="0" borderId="3" xfId="0" applyNumberFormat="1" applyFont="1" applyBorder="1" applyAlignment="1">
      <alignment horizontal="right"/>
    </xf>
    <xf numFmtId="0" fontId="5" fillId="12" borderId="0" xfId="0" applyFont="1" applyFill="1"/>
    <xf numFmtId="0" fontId="2" fillId="16" borderId="0" xfId="0" applyFont="1" applyFill="1"/>
    <xf numFmtId="165" fontId="11" fillId="6" borderId="0" xfId="0" applyNumberFormat="1" applyFont="1" applyFill="1" applyAlignment="1">
      <alignment horizontal="left"/>
    </xf>
    <xf numFmtId="165" fontId="0" fillId="6" borderId="0" xfId="0" applyNumberFormat="1" applyFill="1"/>
    <xf numFmtId="0" fontId="2" fillId="4" borderId="0" xfId="0" applyFont="1" applyFill="1"/>
    <xf numFmtId="0" fontId="5" fillId="16" borderId="0" xfId="0" applyFont="1" applyFill="1" applyAlignment="1">
      <alignment horizontal="right"/>
    </xf>
    <xf numFmtId="166" fontId="0" fillId="2" borderId="0" xfId="2" applyNumberFormat="1" applyFont="1" applyFill="1" applyAlignment="1" applyProtection="1">
      <alignment horizontal="left"/>
    </xf>
  </cellXfs>
  <cellStyles count="3">
    <cellStyle name="Procent" xfId="2" builtinId="5"/>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4:F51"/>
  <sheetViews>
    <sheetView topLeftCell="A33" zoomScaleNormal="100" workbookViewId="0">
      <selection activeCell="C59" sqref="C59"/>
    </sheetView>
  </sheetViews>
  <sheetFormatPr defaultColWidth="8.85546875" defaultRowHeight="15" x14ac:dyDescent="0.25"/>
  <cols>
    <col min="2" max="2" width="18" customWidth="1"/>
    <col min="3" max="3" width="144" customWidth="1"/>
  </cols>
  <sheetData>
    <row r="4" spans="2:3" ht="23.25" x14ac:dyDescent="0.35">
      <c r="B4" s="13" t="s">
        <v>25</v>
      </c>
      <c r="C4" s="12"/>
    </row>
    <row r="5" spans="2:3" x14ac:dyDescent="0.25">
      <c r="B5" t="s">
        <v>30</v>
      </c>
    </row>
    <row r="6" spans="2:3" x14ac:dyDescent="0.25">
      <c r="B6" t="s">
        <v>119</v>
      </c>
    </row>
    <row r="7" spans="2:3" x14ac:dyDescent="0.25">
      <c r="C7" t="s">
        <v>24</v>
      </c>
    </row>
    <row r="9" spans="2:3" x14ac:dyDescent="0.25">
      <c r="B9" t="s">
        <v>138</v>
      </c>
    </row>
    <row r="10" spans="2:3" x14ac:dyDescent="0.25">
      <c r="B10" t="s">
        <v>36</v>
      </c>
    </row>
    <row r="12" spans="2:3" ht="18.75" x14ac:dyDescent="0.3">
      <c r="B12" s="2" t="s">
        <v>32</v>
      </c>
    </row>
    <row r="13" spans="2:3" ht="18.75" x14ac:dyDescent="0.3">
      <c r="B13" s="2"/>
    </row>
    <row r="14" spans="2:3" x14ac:dyDescent="0.25">
      <c r="B14" s="3" t="s">
        <v>120</v>
      </c>
    </row>
    <row r="15" spans="2:3" ht="15.75" x14ac:dyDescent="0.25">
      <c r="B15" s="1" t="s">
        <v>23</v>
      </c>
    </row>
    <row r="16" spans="2:3" ht="15.75" x14ac:dyDescent="0.25">
      <c r="B16" s="1"/>
      <c r="C16" t="s">
        <v>31</v>
      </c>
    </row>
    <row r="17" spans="2:3" ht="15.75" x14ac:dyDescent="0.25">
      <c r="B17" s="1" t="s">
        <v>4</v>
      </c>
    </row>
    <row r="18" spans="2:3" ht="15.75" x14ac:dyDescent="0.25">
      <c r="B18" s="1"/>
      <c r="C18" t="s">
        <v>34</v>
      </c>
    </row>
    <row r="19" spans="2:3" ht="15.75" x14ac:dyDescent="0.25">
      <c r="B19" s="1"/>
      <c r="C19" t="s">
        <v>35</v>
      </c>
    </row>
    <row r="20" spans="2:3" ht="15.75" x14ac:dyDescent="0.25">
      <c r="B20" s="1" t="s">
        <v>5</v>
      </c>
    </row>
    <row r="21" spans="2:3" ht="15.75" x14ac:dyDescent="0.25">
      <c r="B21" s="1"/>
      <c r="C21" t="s">
        <v>26</v>
      </c>
    </row>
    <row r="22" spans="2:3" ht="15.75" x14ac:dyDescent="0.25">
      <c r="B22" s="1" t="s">
        <v>6</v>
      </c>
    </row>
    <row r="23" spans="2:3" x14ac:dyDescent="0.25">
      <c r="C23" t="s">
        <v>27</v>
      </c>
    </row>
    <row r="25" spans="2:3" x14ac:dyDescent="0.25">
      <c r="B25" s="3" t="s">
        <v>69</v>
      </c>
    </row>
    <row r="26" spans="2:3" ht="15.75" x14ac:dyDescent="0.25">
      <c r="B26" s="1" t="s">
        <v>121</v>
      </c>
    </row>
    <row r="27" spans="2:3" ht="15.75" x14ac:dyDescent="0.25">
      <c r="B27" s="1"/>
      <c r="C27" t="s">
        <v>125</v>
      </c>
    </row>
    <row r="28" spans="2:3" ht="15.75" x14ac:dyDescent="0.25">
      <c r="B28" s="1"/>
      <c r="C28" t="s">
        <v>126</v>
      </c>
    </row>
    <row r="29" spans="2:3" ht="15.75" x14ac:dyDescent="0.25">
      <c r="B29" s="1" t="s">
        <v>16</v>
      </c>
    </row>
    <row r="30" spans="2:3" x14ac:dyDescent="0.25">
      <c r="C30" t="s">
        <v>122</v>
      </c>
    </row>
    <row r="31" spans="2:3" x14ac:dyDescent="0.25">
      <c r="C31" t="s">
        <v>123</v>
      </c>
    </row>
    <row r="32" spans="2:3" x14ac:dyDescent="0.25">
      <c r="C32" t="s">
        <v>124</v>
      </c>
    </row>
    <row r="34" spans="2:3" ht="23.25" x14ac:dyDescent="0.35">
      <c r="B34" s="13" t="s">
        <v>28</v>
      </c>
      <c r="C34" s="12"/>
    </row>
    <row r="36" spans="2:3" x14ac:dyDescent="0.25">
      <c r="B36" t="s">
        <v>33</v>
      </c>
    </row>
    <row r="37" spans="2:3" x14ac:dyDescent="0.25">
      <c r="B37" t="s">
        <v>29</v>
      </c>
    </row>
    <row r="39" spans="2:3" ht="15.75" x14ac:dyDescent="0.25">
      <c r="B39" s="23" t="s">
        <v>127</v>
      </c>
    </row>
    <row r="40" spans="2:3" x14ac:dyDescent="0.25">
      <c r="B40" t="s">
        <v>139</v>
      </c>
    </row>
    <row r="41" spans="2:3" x14ac:dyDescent="0.25">
      <c r="B41" t="s">
        <v>130</v>
      </c>
    </row>
    <row r="42" spans="2:3" x14ac:dyDescent="0.25">
      <c r="B42" t="s">
        <v>129</v>
      </c>
    </row>
    <row r="44" spans="2:3" ht="15.75" x14ac:dyDescent="0.25">
      <c r="B44" s="23" t="s">
        <v>128</v>
      </c>
    </row>
    <row r="45" spans="2:3" x14ac:dyDescent="0.25">
      <c r="B45" t="s">
        <v>140</v>
      </c>
    </row>
    <row r="46" spans="2:3" x14ac:dyDescent="0.25">
      <c r="B46" t="s">
        <v>37</v>
      </c>
    </row>
    <row r="50" spans="2:6" x14ac:dyDescent="0.25">
      <c r="B50" s="18" t="s">
        <v>65</v>
      </c>
      <c r="C50" s="18"/>
      <c r="D50" s="7"/>
      <c r="E50" s="7"/>
      <c r="F50" s="7"/>
    </row>
    <row r="51" spans="2:6" x14ac:dyDescent="0.25">
      <c r="B51" s="18" t="s">
        <v>102</v>
      </c>
      <c r="C51" s="18"/>
      <c r="D51" s="7"/>
      <c r="E51" s="7"/>
      <c r="F51" s="7"/>
    </row>
  </sheetData>
  <sheetProtection algorithmName="SHA-512" hashValue="LsrHqj3CQ+gFLRFT+hyXy25xU0K5hQrLVgl+w3zbv0Ph2zFJgJe5GyWv7j85DCiJKukI+AxoiinqCVK2nEHa1w==" saltValue="HzxnGvrmfTAClUUapvU5qQ==" spinCount="100000" sheet="1" objects="1" scenarios="1"/>
  <pageMargins left="0.7" right="0.7" top="0.75" bottom="0.75" header="0.3" footer="0.3"/>
  <pageSetup paperSize="9" scale="66" fitToWidth="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82"/>
  <sheetViews>
    <sheetView tabSelected="1" topLeftCell="A19" workbookViewId="0">
      <selection activeCell="B29" sqref="B29"/>
    </sheetView>
  </sheetViews>
  <sheetFormatPr defaultColWidth="9.140625" defaultRowHeight="15" x14ac:dyDescent="0.25"/>
  <cols>
    <col min="1" max="1" width="85.5703125" customWidth="1"/>
    <col min="2" max="2" width="15.28515625" style="29" customWidth="1"/>
    <col min="3" max="3" width="9.42578125" style="55" bestFit="1" customWidth="1"/>
    <col min="4" max="4" width="33.85546875" style="56" customWidth="1"/>
    <col min="5" max="5" width="12.42578125" style="39" bestFit="1" customWidth="1"/>
  </cols>
  <sheetData>
    <row r="1" spans="1:6" ht="15.75" thickBot="1" x14ac:dyDescent="0.3">
      <c r="C1" s="38"/>
      <c r="D1"/>
    </row>
    <row r="2" spans="1:6" ht="21.75" thickBot="1" x14ac:dyDescent="0.4">
      <c r="A2" s="40" t="s">
        <v>56</v>
      </c>
      <c r="C2" s="41" t="s">
        <v>120</v>
      </c>
      <c r="D2" s="42"/>
      <c r="E2" s="43" t="s">
        <v>69</v>
      </c>
      <c r="F2" s="42"/>
    </row>
    <row r="3" spans="1:6" ht="21.75" thickBot="1" x14ac:dyDescent="0.4">
      <c r="A3" s="16"/>
      <c r="B3" s="30" t="s">
        <v>144</v>
      </c>
      <c r="C3" s="44" t="s">
        <v>0</v>
      </c>
      <c r="D3" s="45"/>
      <c r="E3" s="46" t="s">
        <v>143</v>
      </c>
      <c r="F3" s="45"/>
    </row>
    <row r="4" spans="1:6" ht="16.5" thickBot="1" x14ac:dyDescent="0.3">
      <c r="A4" s="1"/>
      <c r="C4" s="47" t="s">
        <v>1</v>
      </c>
      <c r="D4" s="48"/>
      <c r="E4" s="49" t="s">
        <v>1</v>
      </c>
      <c r="F4" s="50"/>
    </row>
    <row r="5" spans="1:6" ht="21" x14ac:dyDescent="0.35">
      <c r="A5" s="40" t="s">
        <v>57</v>
      </c>
      <c r="B5" s="31"/>
      <c r="C5" s="51"/>
      <c r="D5" s="31"/>
    </row>
    <row r="6" spans="1:6" ht="18.75" x14ac:dyDescent="0.3">
      <c r="A6" s="15"/>
      <c r="B6" s="31" t="s">
        <v>2</v>
      </c>
      <c r="C6" s="51"/>
      <c r="D6" s="31"/>
    </row>
    <row r="7" spans="1:6" x14ac:dyDescent="0.25">
      <c r="B7" s="31" t="s">
        <v>51</v>
      </c>
      <c r="C7" s="51"/>
      <c r="D7" s="31"/>
    </row>
    <row r="8" spans="1:6" x14ac:dyDescent="0.25">
      <c r="B8" s="31" t="s">
        <v>3</v>
      </c>
      <c r="C8" s="51"/>
      <c r="D8" s="31"/>
    </row>
    <row r="9" spans="1:6" x14ac:dyDescent="0.25">
      <c r="B9"/>
      <c r="C9" s="38"/>
      <c r="D9"/>
    </row>
    <row r="10" spans="1:6" x14ac:dyDescent="0.25">
      <c r="B10" s="32" t="s">
        <v>53</v>
      </c>
      <c r="C10" s="52"/>
      <c r="D10" s="7"/>
      <c r="E10" s="53"/>
    </row>
    <row r="11" spans="1:6" ht="18.75" x14ac:dyDescent="0.3">
      <c r="B11" s="33"/>
      <c r="C11" s="52"/>
      <c r="D11" s="7"/>
      <c r="E11" s="53"/>
    </row>
    <row r="12" spans="1:6" ht="21" x14ac:dyDescent="0.35">
      <c r="A12" s="54" t="s">
        <v>112</v>
      </c>
      <c r="B12" s="33"/>
      <c r="C12" s="52"/>
      <c r="D12" s="7"/>
      <c r="E12" s="53"/>
    </row>
    <row r="13" spans="1:6" ht="15.75" x14ac:dyDescent="0.25">
      <c r="A13" s="1" t="s">
        <v>111</v>
      </c>
    </row>
    <row r="14" spans="1:6" ht="15.75" x14ac:dyDescent="0.25">
      <c r="A14" s="1"/>
    </row>
    <row r="15" spans="1:6" x14ac:dyDescent="0.25">
      <c r="A15" s="57" t="s">
        <v>162</v>
      </c>
      <c r="B15" s="6"/>
      <c r="C15" s="55">
        <v>325</v>
      </c>
      <c r="D15" s="56" t="s">
        <v>17</v>
      </c>
      <c r="E15" s="58">
        <f t="shared" ref="E15:E20" si="0">IF(B15=1,C15,0)</f>
        <v>0</v>
      </c>
    </row>
    <row r="16" spans="1:6" x14ac:dyDescent="0.25">
      <c r="A16" s="59" t="s">
        <v>163</v>
      </c>
      <c r="B16" s="6"/>
      <c r="C16" s="55">
        <v>100</v>
      </c>
      <c r="E16" s="58">
        <f t="shared" si="0"/>
        <v>0</v>
      </c>
    </row>
    <row r="17" spans="1:5" x14ac:dyDescent="0.25">
      <c r="A17" s="59" t="s">
        <v>64</v>
      </c>
      <c r="B17" s="6"/>
      <c r="C17" s="55">
        <v>50</v>
      </c>
      <c r="E17" s="58">
        <f t="shared" si="0"/>
        <v>0</v>
      </c>
    </row>
    <row r="18" spans="1:5" x14ac:dyDescent="0.25">
      <c r="A18" s="60"/>
      <c r="B18" s="14"/>
      <c r="C18" s="61"/>
      <c r="D18" s="62"/>
      <c r="E18" s="63"/>
    </row>
    <row r="19" spans="1:5" x14ac:dyDescent="0.25">
      <c r="A19" s="64" t="s">
        <v>164</v>
      </c>
      <c r="B19" s="6"/>
      <c r="C19" s="55">
        <v>750</v>
      </c>
      <c r="D19" s="56" t="s">
        <v>17</v>
      </c>
      <c r="E19" s="58">
        <f t="shared" si="0"/>
        <v>0</v>
      </c>
    </row>
    <row r="20" spans="1:5" x14ac:dyDescent="0.25">
      <c r="A20" s="65" t="s">
        <v>62</v>
      </c>
      <c r="B20" s="6"/>
      <c r="C20" s="55">
        <v>100</v>
      </c>
      <c r="D20" s="56" t="s">
        <v>17</v>
      </c>
      <c r="E20" s="58">
        <f t="shared" si="0"/>
        <v>0</v>
      </c>
    </row>
    <row r="21" spans="1:5" x14ac:dyDescent="0.25">
      <c r="B21" s="5"/>
      <c r="E21" s="58"/>
    </row>
    <row r="22" spans="1:5" ht="15.75" x14ac:dyDescent="0.25">
      <c r="A22" s="1" t="s">
        <v>15</v>
      </c>
      <c r="B22" s="5"/>
      <c r="E22" s="58"/>
    </row>
    <row r="23" spans="1:5" x14ac:dyDescent="0.25">
      <c r="A23" s="66" t="s">
        <v>165</v>
      </c>
      <c r="B23" s="6"/>
      <c r="C23" s="55">
        <v>250</v>
      </c>
      <c r="E23" s="58">
        <f>IF(B23=1,C23,0)</f>
        <v>0</v>
      </c>
    </row>
    <row r="24" spans="1:5" x14ac:dyDescent="0.25">
      <c r="A24" s="66" t="s">
        <v>166</v>
      </c>
      <c r="B24" s="6"/>
      <c r="C24" s="55">
        <v>450</v>
      </c>
      <c r="E24" s="58">
        <f>IF(B24=1,C24,0)</f>
        <v>0</v>
      </c>
    </row>
    <row r="25" spans="1:5" s="62" customFormat="1" x14ac:dyDescent="0.25">
      <c r="A25" s="66" t="s">
        <v>131</v>
      </c>
      <c r="B25" s="14"/>
      <c r="C25" s="67">
        <v>100</v>
      </c>
      <c r="D25" s="68"/>
      <c r="E25" s="58">
        <f>IF(B25=1,C25,0)</f>
        <v>0</v>
      </c>
    </row>
    <row r="26" spans="1:5" s="62" customFormat="1" x14ac:dyDescent="0.25">
      <c r="B26" s="14"/>
      <c r="C26" s="61"/>
      <c r="E26" s="63"/>
    </row>
    <row r="27" spans="1:5" x14ac:dyDescent="0.25">
      <c r="A27" s="69" t="s">
        <v>115</v>
      </c>
      <c r="B27" s="6"/>
      <c r="C27" s="4">
        <v>450</v>
      </c>
      <c r="E27" s="58">
        <f>IF(B27=1,C27,0)</f>
        <v>0</v>
      </c>
    </row>
    <row r="28" spans="1:5" x14ac:dyDescent="0.25">
      <c r="A28" s="69" t="s">
        <v>116</v>
      </c>
      <c r="B28" s="6"/>
      <c r="C28" s="4">
        <v>1000</v>
      </c>
      <c r="E28" s="58">
        <f>IF(B28=1,C28,0)</f>
        <v>0</v>
      </c>
    </row>
    <row r="29" spans="1:5" x14ac:dyDescent="0.25">
      <c r="A29" s="62"/>
      <c r="B29" s="6"/>
      <c r="C29" s="4"/>
      <c r="E29" s="58"/>
    </row>
    <row r="30" spans="1:5" x14ac:dyDescent="0.25">
      <c r="A30" s="66" t="s">
        <v>167</v>
      </c>
      <c r="B30" s="6"/>
      <c r="C30" s="55">
        <v>900</v>
      </c>
      <c r="E30" s="58">
        <f>IF(B30=1,C30,0)</f>
        <v>0</v>
      </c>
    </row>
    <row r="31" spans="1:5" x14ac:dyDescent="0.25">
      <c r="A31" s="66" t="s">
        <v>117</v>
      </c>
      <c r="B31" s="6"/>
      <c r="C31" s="55">
        <v>850</v>
      </c>
      <c r="E31" s="58">
        <f>IF(B31=1,C31,0)</f>
        <v>0</v>
      </c>
    </row>
    <row r="32" spans="1:5" x14ac:dyDescent="0.25">
      <c r="B32" s="5"/>
      <c r="E32" s="58"/>
    </row>
    <row r="33" spans="1:6" ht="15.75" x14ac:dyDescent="0.25">
      <c r="A33" s="1" t="s">
        <v>118</v>
      </c>
      <c r="B33" s="5"/>
      <c r="E33" s="58"/>
    </row>
    <row r="34" spans="1:6" x14ac:dyDescent="0.25">
      <c r="A34" s="70" t="s">
        <v>55</v>
      </c>
      <c r="B34" s="6"/>
      <c r="C34" s="92">
        <v>-50</v>
      </c>
      <c r="D34" s="56" t="s">
        <v>177</v>
      </c>
      <c r="E34" s="58">
        <f t="shared" ref="E34" si="1">IF(B34=1,C34,0)</f>
        <v>0</v>
      </c>
    </row>
    <row r="35" spans="1:6" x14ac:dyDescent="0.25">
      <c r="A35" s="70" t="s">
        <v>7</v>
      </c>
      <c r="B35" s="6"/>
      <c r="C35" s="55">
        <v>25</v>
      </c>
      <c r="D35" s="56" t="s">
        <v>18</v>
      </c>
      <c r="E35" s="58">
        <f>IF(B35=1,SUM(E15:E30)*0.1,0)</f>
        <v>0</v>
      </c>
    </row>
    <row r="36" spans="1:6" x14ac:dyDescent="0.25">
      <c r="B36" s="5"/>
    </row>
    <row r="37" spans="1:6" ht="15.75" x14ac:dyDescent="0.25">
      <c r="A37" s="1" t="s">
        <v>8</v>
      </c>
      <c r="B37" s="5"/>
    </row>
    <row r="38" spans="1:6" x14ac:dyDescent="0.25">
      <c r="A38" t="s">
        <v>156</v>
      </c>
      <c r="B38" s="6"/>
      <c r="C38" s="55">
        <v>3.5</v>
      </c>
      <c r="D38" s="56" t="s">
        <v>39</v>
      </c>
      <c r="E38" s="58">
        <f t="shared" ref="E38:E44" si="2">B38*C38</f>
        <v>0</v>
      </c>
    </row>
    <row r="39" spans="1:6" x14ac:dyDescent="0.25">
      <c r="A39" t="s">
        <v>168</v>
      </c>
      <c r="B39" s="6"/>
      <c r="C39" s="55">
        <v>4</v>
      </c>
      <c r="D39" s="56" t="s">
        <v>39</v>
      </c>
      <c r="E39" s="58">
        <f t="shared" si="2"/>
        <v>0</v>
      </c>
      <c r="F39" t="s">
        <v>182</v>
      </c>
    </row>
    <row r="40" spans="1:6" x14ac:dyDescent="0.25">
      <c r="A40" t="s">
        <v>142</v>
      </c>
      <c r="B40" s="6"/>
      <c r="C40" s="55">
        <v>2.5</v>
      </c>
      <c r="D40" s="56" t="s">
        <v>21</v>
      </c>
      <c r="E40" s="58">
        <f t="shared" si="2"/>
        <v>0</v>
      </c>
    </row>
    <row r="41" spans="1:6" x14ac:dyDescent="0.25">
      <c r="A41" t="s">
        <v>141</v>
      </c>
      <c r="B41" s="6"/>
      <c r="C41" s="55">
        <v>2.5</v>
      </c>
      <c r="D41" s="56" t="s">
        <v>21</v>
      </c>
      <c r="E41" s="58">
        <f t="shared" si="2"/>
        <v>0</v>
      </c>
    </row>
    <row r="42" spans="1:6" x14ac:dyDescent="0.25">
      <c r="A42" t="s">
        <v>157</v>
      </c>
      <c r="B42" s="6"/>
      <c r="C42" s="55">
        <v>25</v>
      </c>
      <c r="D42" s="56" t="s">
        <v>158</v>
      </c>
      <c r="E42" s="58">
        <f t="shared" si="2"/>
        <v>0</v>
      </c>
    </row>
    <row r="43" spans="1:6" x14ac:dyDescent="0.25">
      <c r="A43" t="s">
        <v>114</v>
      </c>
      <c r="B43" s="6"/>
      <c r="C43" s="55">
        <v>40</v>
      </c>
      <c r="D43" s="56" t="s">
        <v>132</v>
      </c>
      <c r="E43" s="58">
        <f t="shared" si="2"/>
        <v>0</v>
      </c>
    </row>
    <row r="44" spans="1:6" x14ac:dyDescent="0.25">
      <c r="A44" t="s">
        <v>103</v>
      </c>
      <c r="B44" s="6"/>
      <c r="C44" s="55">
        <v>48.5</v>
      </c>
      <c r="D44" s="56" t="s">
        <v>22</v>
      </c>
      <c r="E44" s="58">
        <f t="shared" si="2"/>
        <v>0</v>
      </c>
    </row>
    <row r="45" spans="1:6" ht="18.75" x14ac:dyDescent="0.3">
      <c r="B45" s="5"/>
      <c r="D45" s="71" t="s">
        <v>63</v>
      </c>
      <c r="E45" s="72">
        <f>SUM(E15:E44)</f>
        <v>0</v>
      </c>
    </row>
    <row r="46" spans="1:6" ht="19.5" thickBot="1" x14ac:dyDescent="0.35">
      <c r="B46" s="5"/>
      <c r="D46" s="71"/>
      <c r="E46" s="72"/>
    </row>
    <row r="47" spans="1:6" s="77" customFormat="1" ht="21" x14ac:dyDescent="0.35">
      <c r="A47" s="73" t="s">
        <v>110</v>
      </c>
      <c r="B47" s="22"/>
      <c r="C47" s="74"/>
      <c r="D47" s="75"/>
      <c r="E47" s="76"/>
    </row>
    <row r="48" spans="1:6" ht="15.75" x14ac:dyDescent="0.25">
      <c r="A48" s="1" t="s">
        <v>43</v>
      </c>
      <c r="B48" s="5"/>
    </row>
    <row r="49" spans="1:6" x14ac:dyDescent="0.25">
      <c r="A49" t="s">
        <v>66</v>
      </c>
      <c r="B49" s="14"/>
      <c r="C49" s="55">
        <v>2.5</v>
      </c>
      <c r="D49" s="56" t="s">
        <v>42</v>
      </c>
      <c r="E49" s="78">
        <f t="shared" ref="E49:E64" si="3">B49*C49</f>
        <v>0</v>
      </c>
    </row>
    <row r="50" spans="1:6" x14ac:dyDescent="0.25">
      <c r="A50" t="s">
        <v>178</v>
      </c>
      <c r="B50" s="14"/>
      <c r="C50" s="55">
        <v>4.5</v>
      </c>
      <c r="D50" s="56" t="s">
        <v>42</v>
      </c>
      <c r="E50" s="78">
        <f t="shared" si="3"/>
        <v>0</v>
      </c>
    </row>
    <row r="51" spans="1:6" x14ac:dyDescent="0.25">
      <c r="A51" t="s">
        <v>169</v>
      </c>
      <c r="B51" s="14"/>
      <c r="C51" s="55">
        <v>1.5</v>
      </c>
      <c r="D51" s="56" t="s">
        <v>40</v>
      </c>
      <c r="E51" s="78">
        <f t="shared" si="3"/>
        <v>0</v>
      </c>
    </row>
    <row r="52" spans="1:6" x14ac:dyDescent="0.25">
      <c r="A52" t="s">
        <v>173</v>
      </c>
      <c r="B52" s="14"/>
      <c r="C52" s="55">
        <v>2.5</v>
      </c>
      <c r="D52" s="56" t="s">
        <v>19</v>
      </c>
      <c r="E52" s="78">
        <f t="shared" si="3"/>
        <v>0</v>
      </c>
    </row>
    <row r="53" spans="1:6" x14ac:dyDescent="0.25">
      <c r="A53" t="s">
        <v>174</v>
      </c>
      <c r="B53" s="14"/>
      <c r="C53" s="55">
        <v>2.5</v>
      </c>
      <c r="D53" s="56" t="s">
        <v>20</v>
      </c>
      <c r="E53" s="78">
        <f t="shared" si="3"/>
        <v>0</v>
      </c>
    </row>
    <row r="54" spans="1:6" x14ac:dyDescent="0.25">
      <c r="A54" t="s">
        <v>175</v>
      </c>
      <c r="B54" s="14"/>
      <c r="C54" s="55">
        <v>12.5</v>
      </c>
      <c r="D54" s="56" t="s">
        <v>20</v>
      </c>
      <c r="E54" s="78">
        <f t="shared" si="3"/>
        <v>0</v>
      </c>
    </row>
    <row r="55" spans="1:6" x14ac:dyDescent="0.25">
      <c r="A55" t="s">
        <v>176</v>
      </c>
      <c r="B55" s="14"/>
      <c r="C55" s="55">
        <v>2</v>
      </c>
      <c r="D55" s="56" t="s">
        <v>20</v>
      </c>
      <c r="E55" s="78">
        <f t="shared" si="3"/>
        <v>0</v>
      </c>
    </row>
    <row r="56" spans="1:6" x14ac:dyDescent="0.25">
      <c r="A56" t="s">
        <v>180</v>
      </c>
      <c r="B56" s="14"/>
      <c r="C56" s="55">
        <v>1.25</v>
      </c>
      <c r="D56" s="56" t="s">
        <v>20</v>
      </c>
      <c r="E56" s="78">
        <f t="shared" si="3"/>
        <v>0</v>
      </c>
    </row>
    <row r="57" spans="1:6" x14ac:dyDescent="0.25">
      <c r="A57" t="s">
        <v>101</v>
      </c>
      <c r="B57" s="14"/>
      <c r="C57" s="55">
        <v>4.5</v>
      </c>
      <c r="D57" s="56" t="s">
        <v>42</v>
      </c>
      <c r="E57" s="78">
        <f t="shared" si="3"/>
        <v>0</v>
      </c>
    </row>
    <row r="58" spans="1:6" x14ac:dyDescent="0.25">
      <c r="A58" t="s">
        <v>179</v>
      </c>
      <c r="B58" s="14"/>
      <c r="C58" s="55">
        <v>15</v>
      </c>
      <c r="D58" s="56" t="s">
        <v>20</v>
      </c>
      <c r="E58" s="78">
        <f t="shared" si="3"/>
        <v>0</v>
      </c>
    </row>
    <row r="59" spans="1:6" x14ac:dyDescent="0.25">
      <c r="B59" s="14"/>
      <c r="E59" s="78">
        <f t="shared" si="3"/>
        <v>0</v>
      </c>
    </row>
    <row r="60" spans="1:6" ht="15.75" x14ac:dyDescent="0.25">
      <c r="A60" s="1" t="s">
        <v>67</v>
      </c>
      <c r="B60" s="14"/>
      <c r="E60" s="78"/>
    </row>
    <row r="61" spans="1:6" x14ac:dyDescent="0.25">
      <c r="A61" t="s">
        <v>41</v>
      </c>
      <c r="B61" s="14"/>
      <c r="C61" s="55">
        <v>18</v>
      </c>
      <c r="D61" s="56" t="s">
        <v>39</v>
      </c>
      <c r="E61" s="78">
        <f t="shared" si="3"/>
        <v>0</v>
      </c>
      <c r="F61" t="s">
        <v>52</v>
      </c>
    </row>
    <row r="62" spans="1:6" x14ac:dyDescent="0.25">
      <c r="A62" s="8" t="s">
        <v>135</v>
      </c>
      <c r="B62" s="14"/>
      <c r="C62" s="55">
        <v>27.5</v>
      </c>
      <c r="D62" s="56" t="s">
        <v>39</v>
      </c>
      <c r="E62" s="78">
        <f t="shared" si="3"/>
        <v>0</v>
      </c>
    </row>
    <row r="63" spans="1:6" x14ac:dyDescent="0.25">
      <c r="A63" s="8" t="s">
        <v>133</v>
      </c>
      <c r="B63" s="14"/>
      <c r="C63" s="55">
        <v>23.5</v>
      </c>
      <c r="D63" s="56" t="s">
        <v>39</v>
      </c>
      <c r="E63" s="78">
        <f t="shared" si="3"/>
        <v>0</v>
      </c>
    </row>
    <row r="64" spans="1:6" ht="15.75" x14ac:dyDescent="0.25">
      <c r="A64" s="24" t="s">
        <v>134</v>
      </c>
      <c r="B64" s="25"/>
      <c r="C64" s="55">
        <v>35</v>
      </c>
      <c r="D64" s="79" t="s">
        <v>39</v>
      </c>
      <c r="E64" s="78">
        <f t="shared" si="3"/>
        <v>0</v>
      </c>
    </row>
    <row r="65" spans="1:8" x14ac:dyDescent="0.25">
      <c r="B65" s="5"/>
    </row>
    <row r="66" spans="1:8" ht="15.75" x14ac:dyDescent="0.25">
      <c r="A66" s="1" t="s">
        <v>9</v>
      </c>
      <c r="B66" s="5"/>
    </row>
    <row r="67" spans="1:8" x14ac:dyDescent="0.25">
      <c r="A67" t="s">
        <v>10</v>
      </c>
      <c r="B67" s="14"/>
      <c r="C67" s="55">
        <v>25</v>
      </c>
      <c r="E67" s="80">
        <f>IF(B67=1,C67,0)</f>
        <v>0</v>
      </c>
    </row>
    <row r="68" spans="1:8" x14ac:dyDescent="0.25">
      <c r="A68" t="s">
        <v>11</v>
      </c>
      <c r="B68" s="14"/>
      <c r="C68" s="55">
        <v>2.5</v>
      </c>
      <c r="E68" s="80">
        <f>B68*C68</f>
        <v>0</v>
      </c>
    </row>
    <row r="69" spans="1:8" x14ac:dyDescent="0.25">
      <c r="A69" t="s">
        <v>12</v>
      </c>
      <c r="B69" s="14"/>
      <c r="C69" s="55">
        <v>7.5</v>
      </c>
      <c r="E69" s="80">
        <f>B69*C69</f>
        <v>0</v>
      </c>
    </row>
    <row r="70" spans="1:8" x14ac:dyDescent="0.25">
      <c r="A70" t="s">
        <v>161</v>
      </c>
      <c r="B70" s="14"/>
      <c r="C70" s="81">
        <v>-7.0000000000000007E-2</v>
      </c>
      <c r="E70" s="80">
        <f t="shared" ref="E70:E71" si="4">B70*C70</f>
        <v>0</v>
      </c>
    </row>
    <row r="71" spans="1:8" x14ac:dyDescent="0.25">
      <c r="A71" t="s">
        <v>13</v>
      </c>
      <c r="B71" s="14"/>
      <c r="C71" s="55">
        <v>1500</v>
      </c>
      <c r="E71" s="80">
        <f t="shared" si="4"/>
        <v>0</v>
      </c>
    </row>
    <row r="72" spans="1:8" x14ac:dyDescent="0.25">
      <c r="A72" t="s">
        <v>14</v>
      </c>
      <c r="B72" s="14"/>
      <c r="C72" s="55">
        <v>100</v>
      </c>
      <c r="E72" s="80">
        <f>IF(B72=1,C72,0)</f>
        <v>0</v>
      </c>
    </row>
    <row r="73" spans="1:8" x14ac:dyDescent="0.25">
      <c r="A73" t="s">
        <v>54</v>
      </c>
      <c r="B73" s="14"/>
      <c r="C73" s="55">
        <v>48.5</v>
      </c>
      <c r="D73" s="56" t="s">
        <v>22</v>
      </c>
      <c r="E73" s="80">
        <f>IF(B73=1,C73,0)</f>
        <v>0</v>
      </c>
    </row>
    <row r="74" spans="1:8" ht="15.75" x14ac:dyDescent="0.25">
      <c r="D74" s="82" t="s">
        <v>63</v>
      </c>
      <c r="E74" s="83">
        <f>SUM(E49:E73)</f>
        <v>0</v>
      </c>
    </row>
    <row r="75" spans="1:8" ht="16.5" thickBot="1" x14ac:dyDescent="0.3">
      <c r="D75" s="82"/>
      <c r="E75" s="83"/>
    </row>
    <row r="76" spans="1:8" s="77" customFormat="1" ht="15.75" x14ac:dyDescent="0.25">
      <c r="B76" s="34"/>
      <c r="C76" s="74"/>
      <c r="D76" s="84"/>
      <c r="E76" s="85"/>
    </row>
    <row r="77" spans="1:8" ht="18.75" x14ac:dyDescent="0.3">
      <c r="A77" s="71" t="s">
        <v>61</v>
      </c>
      <c r="B77" s="35">
        <f>E45</f>
        <v>0</v>
      </c>
    </row>
    <row r="78" spans="1:8" ht="19.5" customHeight="1" x14ac:dyDescent="0.3">
      <c r="A78" s="86" t="s">
        <v>109</v>
      </c>
      <c r="B78" s="36">
        <f>(E74+B77)</f>
        <v>0</v>
      </c>
    </row>
    <row r="79" spans="1:8" ht="15.75" x14ac:dyDescent="0.25">
      <c r="A79" s="87" t="s">
        <v>159</v>
      </c>
      <c r="B79" s="27"/>
      <c r="C79" s="88" t="s">
        <v>49</v>
      </c>
      <c r="D79" s="69"/>
      <c r="E79" s="89"/>
      <c r="F79" s="69"/>
      <c r="G79" s="69"/>
      <c r="H79" s="69"/>
    </row>
    <row r="80" spans="1:8" ht="15.75" x14ac:dyDescent="0.25">
      <c r="A80" s="90" t="s">
        <v>181</v>
      </c>
      <c r="B80" s="26"/>
      <c r="C80" s="88" t="s">
        <v>50</v>
      </c>
      <c r="D80" s="69"/>
      <c r="E80" s="89"/>
      <c r="F80" s="69"/>
      <c r="G80" s="69"/>
      <c r="H80" s="69"/>
    </row>
    <row r="81" spans="1:3" ht="15.75" x14ac:dyDescent="0.25">
      <c r="A81" s="28"/>
      <c r="B81" s="26"/>
    </row>
    <row r="82" spans="1:3" ht="18.75" x14ac:dyDescent="0.3">
      <c r="A82" s="91" t="s">
        <v>160</v>
      </c>
      <c r="B82" s="37">
        <f>SUM(B78+B79)-B80</f>
        <v>0</v>
      </c>
      <c r="C82" s="55" t="s">
        <v>113</v>
      </c>
    </row>
  </sheetData>
  <sheetProtection algorithmName="SHA-512" hashValue="UNL/JjhA4SzeDQbAZIoojaPYZNFaMnvMLQWv7Drw1UGI/6XNjb8ToeKFB3U5+2+EA6EAJFocz4jKBJQNTsQvAA==" saltValue="KN4DlQWhpYPwn3AHfpQmvA==" spinCount="100000" sheet="1" objects="1" scenarios="1"/>
  <pageMargins left="0.7" right="0.7" top="0.75" bottom="0.75" header="0.3" footer="0.3"/>
  <pageSetup paperSize="9" scale="3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5:F37"/>
  <sheetViews>
    <sheetView workbookViewId="0">
      <selection activeCell="E14" sqref="E14"/>
    </sheetView>
  </sheetViews>
  <sheetFormatPr defaultColWidth="8.85546875" defaultRowHeight="15" x14ac:dyDescent="0.25"/>
  <sheetData>
    <row r="5" spans="2:2" ht="18.75" x14ac:dyDescent="0.25">
      <c r="B5" s="9" t="s">
        <v>148</v>
      </c>
    </row>
    <row r="6" spans="2:2" x14ac:dyDescent="0.25">
      <c r="B6" s="8"/>
    </row>
    <row r="7" spans="2:2" x14ac:dyDescent="0.25">
      <c r="B7" s="10" t="s">
        <v>147</v>
      </c>
    </row>
    <row r="8" spans="2:2" x14ac:dyDescent="0.25">
      <c r="B8" s="8"/>
    </row>
    <row r="9" spans="2:2" x14ac:dyDescent="0.25">
      <c r="B9" s="8" t="s">
        <v>145</v>
      </c>
    </row>
    <row r="10" spans="2:2" x14ac:dyDescent="0.25">
      <c r="B10" s="11" t="s">
        <v>155</v>
      </c>
    </row>
    <row r="11" spans="2:2" x14ac:dyDescent="0.25">
      <c r="B11" s="8" t="s">
        <v>149</v>
      </c>
    </row>
    <row r="12" spans="2:2" x14ac:dyDescent="0.25">
      <c r="B12" s="8" t="s">
        <v>150</v>
      </c>
    </row>
    <row r="13" spans="2:2" x14ac:dyDescent="0.25">
      <c r="B13" s="8" t="s">
        <v>146</v>
      </c>
    </row>
    <row r="14" spans="2:2" x14ac:dyDescent="0.25">
      <c r="B14" s="8" t="s">
        <v>44</v>
      </c>
    </row>
    <row r="15" spans="2:2" x14ac:dyDescent="0.25">
      <c r="B15" s="8" t="s">
        <v>45</v>
      </c>
    </row>
    <row r="16" spans="2:2" x14ac:dyDescent="0.25">
      <c r="B16" s="8"/>
    </row>
    <row r="17" spans="2:6" x14ac:dyDescent="0.25">
      <c r="B17" s="10" t="s">
        <v>151</v>
      </c>
    </row>
    <row r="19" spans="2:6" x14ac:dyDescent="0.25">
      <c r="B19" s="8" t="s">
        <v>152</v>
      </c>
    </row>
    <row r="20" spans="2:6" x14ac:dyDescent="0.25">
      <c r="B20" s="8" t="s">
        <v>153</v>
      </c>
    </row>
    <row r="21" spans="2:6" x14ac:dyDescent="0.25">
      <c r="B21" s="8" t="s">
        <v>154</v>
      </c>
    </row>
    <row r="22" spans="2:6" x14ac:dyDescent="0.25">
      <c r="B22" s="8"/>
    </row>
    <row r="23" spans="2:6" x14ac:dyDescent="0.25">
      <c r="B23" s="10" t="s">
        <v>46</v>
      </c>
    </row>
    <row r="24" spans="2:6" x14ac:dyDescent="0.25">
      <c r="B24" s="8"/>
    </row>
    <row r="25" spans="2:6" x14ac:dyDescent="0.25">
      <c r="B25" s="8" t="s">
        <v>38</v>
      </c>
    </row>
    <row r="26" spans="2:6" x14ac:dyDescent="0.25">
      <c r="B26" s="8" t="s">
        <v>136</v>
      </c>
    </row>
    <row r="27" spans="2:6" x14ac:dyDescent="0.25">
      <c r="B27" s="8" t="s">
        <v>137</v>
      </c>
      <c r="F27" t="s">
        <v>99</v>
      </c>
    </row>
    <row r="28" spans="2:6" x14ac:dyDescent="0.25">
      <c r="B28" s="24" t="s">
        <v>134</v>
      </c>
    </row>
    <row r="30" spans="2:6" x14ac:dyDescent="0.25">
      <c r="B30" s="8" t="s">
        <v>47</v>
      </c>
    </row>
    <row r="31" spans="2:6" x14ac:dyDescent="0.25">
      <c r="B31" s="8" t="s">
        <v>48</v>
      </c>
    </row>
    <row r="34" spans="2:4" x14ac:dyDescent="0.25">
      <c r="B34" s="17" t="s">
        <v>58</v>
      </c>
      <c r="C34" s="17"/>
      <c r="D34" s="17"/>
    </row>
    <row r="36" spans="2:4" x14ac:dyDescent="0.25">
      <c r="B36" t="s">
        <v>60</v>
      </c>
    </row>
    <row r="37" spans="2:4" x14ac:dyDescent="0.25">
      <c r="C37" t="s">
        <v>59</v>
      </c>
    </row>
  </sheetData>
  <pageMargins left="0.7" right="0.7" top="0.75" bottom="0.75" header="0.3" footer="0.3"/>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L34"/>
  <sheetViews>
    <sheetView topLeftCell="A9" workbookViewId="0">
      <selection activeCell="H19" sqref="H19"/>
    </sheetView>
  </sheetViews>
  <sheetFormatPr defaultRowHeight="15" x14ac:dyDescent="0.25"/>
  <cols>
    <col min="3" max="3" width="10.140625" customWidth="1"/>
    <col min="8" max="8" width="11.5703125" customWidth="1"/>
    <col min="9" max="9" width="16.5703125" customWidth="1"/>
  </cols>
  <sheetData>
    <row r="3" spans="2:12" ht="21" x14ac:dyDescent="0.35">
      <c r="B3" s="19" t="s">
        <v>68</v>
      </c>
      <c r="C3" s="19"/>
      <c r="D3" s="19"/>
      <c r="E3" s="19"/>
      <c r="F3" s="7"/>
    </row>
    <row r="5" spans="2:12" ht="15.75" x14ac:dyDescent="0.25">
      <c r="B5" s="20" t="s">
        <v>69</v>
      </c>
      <c r="J5" s="20" t="s">
        <v>70</v>
      </c>
    </row>
    <row r="6" spans="2:12" x14ac:dyDescent="0.25">
      <c r="C6" s="21" t="s">
        <v>71</v>
      </c>
      <c r="K6" s="21" t="s">
        <v>71</v>
      </c>
    </row>
    <row r="7" spans="2:12" x14ac:dyDescent="0.25">
      <c r="C7" t="s">
        <v>104</v>
      </c>
      <c r="K7" t="s">
        <v>105</v>
      </c>
    </row>
    <row r="8" spans="2:12" x14ac:dyDescent="0.25">
      <c r="C8" t="s">
        <v>171</v>
      </c>
      <c r="L8" t="s">
        <v>108</v>
      </c>
    </row>
    <row r="9" spans="2:12" x14ac:dyDescent="0.25">
      <c r="C9" t="s">
        <v>73</v>
      </c>
      <c r="K9" t="s">
        <v>72</v>
      </c>
    </row>
    <row r="10" spans="2:12" x14ac:dyDescent="0.25">
      <c r="C10" t="s">
        <v>75</v>
      </c>
      <c r="K10" t="s">
        <v>74</v>
      </c>
    </row>
    <row r="11" spans="2:12" x14ac:dyDescent="0.25">
      <c r="C11" t="s">
        <v>77</v>
      </c>
      <c r="K11" t="s">
        <v>76</v>
      </c>
    </row>
    <row r="12" spans="2:12" x14ac:dyDescent="0.25">
      <c r="C12" t="s">
        <v>106</v>
      </c>
    </row>
    <row r="13" spans="2:12" x14ac:dyDescent="0.25">
      <c r="D13" t="s">
        <v>107</v>
      </c>
      <c r="K13" s="21" t="s">
        <v>78</v>
      </c>
    </row>
    <row r="14" spans="2:12" x14ac:dyDescent="0.25">
      <c r="C14" t="s">
        <v>172</v>
      </c>
      <c r="D14" t="s">
        <v>170</v>
      </c>
    </row>
    <row r="15" spans="2:12" x14ac:dyDescent="0.25">
      <c r="C15" t="s">
        <v>79</v>
      </c>
    </row>
    <row r="16" spans="2:12" x14ac:dyDescent="0.25">
      <c r="C16" t="s">
        <v>80</v>
      </c>
      <c r="K16" t="s">
        <v>81</v>
      </c>
    </row>
    <row r="17" spans="3:11" x14ac:dyDescent="0.25">
      <c r="C17" t="s">
        <v>82</v>
      </c>
      <c r="K17" t="s">
        <v>83</v>
      </c>
    </row>
    <row r="18" spans="3:11" x14ac:dyDescent="0.25">
      <c r="C18" t="s">
        <v>84</v>
      </c>
      <c r="K18" t="s">
        <v>85</v>
      </c>
    </row>
    <row r="19" spans="3:11" x14ac:dyDescent="0.25">
      <c r="K19" t="s">
        <v>86</v>
      </c>
    </row>
    <row r="20" spans="3:11" x14ac:dyDescent="0.25">
      <c r="C20" s="21" t="s">
        <v>78</v>
      </c>
    </row>
    <row r="21" spans="3:11" x14ac:dyDescent="0.25">
      <c r="K21" s="21" t="s">
        <v>87</v>
      </c>
    </row>
    <row r="22" spans="3:11" x14ac:dyDescent="0.25">
      <c r="C22" t="s">
        <v>100</v>
      </c>
      <c r="K22" t="s">
        <v>88</v>
      </c>
    </row>
    <row r="23" spans="3:11" x14ac:dyDescent="0.25">
      <c r="C23" t="s">
        <v>81</v>
      </c>
      <c r="K23" t="s">
        <v>89</v>
      </c>
    </row>
    <row r="24" spans="3:11" x14ac:dyDescent="0.25">
      <c r="C24" t="s">
        <v>83</v>
      </c>
      <c r="K24" t="s">
        <v>90</v>
      </c>
    </row>
    <row r="25" spans="3:11" x14ac:dyDescent="0.25">
      <c r="C25" t="s">
        <v>85</v>
      </c>
    </row>
    <row r="26" spans="3:11" x14ac:dyDescent="0.25">
      <c r="C26" t="s">
        <v>86</v>
      </c>
      <c r="K26" s="21" t="s">
        <v>91</v>
      </c>
    </row>
    <row r="28" spans="3:11" x14ac:dyDescent="0.25">
      <c r="C28" s="21" t="s">
        <v>87</v>
      </c>
      <c r="K28" s="21" t="s">
        <v>92</v>
      </c>
    </row>
    <row r="29" spans="3:11" x14ac:dyDescent="0.25">
      <c r="C29" t="s">
        <v>88</v>
      </c>
      <c r="K29" t="s">
        <v>93</v>
      </c>
    </row>
    <row r="30" spans="3:11" x14ac:dyDescent="0.25">
      <c r="C30" t="s">
        <v>89</v>
      </c>
      <c r="K30" t="s">
        <v>94</v>
      </c>
    </row>
    <row r="31" spans="3:11" x14ac:dyDescent="0.25">
      <c r="C31" t="s">
        <v>90</v>
      </c>
      <c r="K31" t="s">
        <v>95</v>
      </c>
    </row>
    <row r="32" spans="3:11" x14ac:dyDescent="0.25">
      <c r="K32" t="s">
        <v>96</v>
      </c>
    </row>
    <row r="33" spans="3:11" x14ac:dyDescent="0.25">
      <c r="C33" s="21" t="s">
        <v>91</v>
      </c>
      <c r="K33" t="s">
        <v>97</v>
      </c>
    </row>
    <row r="34" spans="3:11" x14ac:dyDescent="0.25">
      <c r="K34" t="s">
        <v>98</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0A62151148474A9E4EFBDD27D5A164" ma:contentTypeVersion="13" ma:contentTypeDescription="Een nieuw document maken." ma:contentTypeScope="" ma:versionID="6bfcd55aedfd27aae6852a21a566397e">
  <xsd:schema xmlns:xsd="http://www.w3.org/2001/XMLSchema" xmlns:xs="http://www.w3.org/2001/XMLSchema" xmlns:p="http://schemas.microsoft.com/office/2006/metadata/properties" xmlns:ns3="c49b271b-aa1d-432d-9a61-aba606c9570b" xmlns:ns4="2d7828b6-4fa3-4a0d-81b9-832a9b584668" targetNamespace="http://schemas.microsoft.com/office/2006/metadata/properties" ma:root="true" ma:fieldsID="11a3b3d1c6f05e7b38629686c4a81189" ns3:_="" ns4:_="">
    <xsd:import namespace="c49b271b-aa1d-432d-9a61-aba606c9570b"/>
    <xsd:import namespace="2d7828b6-4fa3-4a0d-81b9-832a9b58466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9b271b-aa1d-432d-9a61-aba606c9570b"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SharingHintHash" ma:index="10" nillable="true" ma:displayName="Hint-hash delen"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7828b6-4fa3-4a0d-81b9-832a9b584668"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1CB2AE-B30E-4445-AD96-96DB185EAE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49b271b-aa1d-432d-9a61-aba606c9570b"/>
    <ds:schemaRef ds:uri="2d7828b6-4fa3-4a0d-81b9-832a9b584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59ADBB-264D-467B-9E1E-BD5ED69085C0}">
  <ds:schemaRefs>
    <ds:schemaRef ds:uri="http://www.w3.org/XML/1998/namespace"/>
    <ds:schemaRef ds:uri="http://purl.org/dc/dcmitype/"/>
    <ds:schemaRef ds:uri="http://schemas.microsoft.com/office/2006/metadata/properties"/>
    <ds:schemaRef ds:uri="http://purl.org/dc/terms/"/>
    <ds:schemaRef ds:uri="c49b271b-aa1d-432d-9a61-aba606c9570b"/>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2d7828b6-4fa3-4a0d-81b9-832a9b584668"/>
  </ds:schemaRefs>
</ds:datastoreItem>
</file>

<file path=customXml/itemProps3.xml><?xml version="1.0" encoding="utf-8"?>
<ds:datastoreItem xmlns:ds="http://schemas.openxmlformats.org/officeDocument/2006/customXml" ds:itemID="{FA567356-3974-414F-B111-9EB404D9CD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Woordje uitleg</vt:lpstr>
      <vt:lpstr>Prijsberekening</vt:lpstr>
      <vt:lpstr>Dranken</vt:lpstr>
      <vt:lpstr>Aanwezig in de zalen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Jeroen</dc:creator>
  <cp:lastModifiedBy>Jeroen&amp;Anneleen Klasseslager</cp:lastModifiedBy>
  <cp:lastPrinted>2023-08-16T07:46:46Z</cp:lastPrinted>
  <dcterms:created xsi:type="dcterms:W3CDTF">2020-08-31T16:23:48Z</dcterms:created>
  <dcterms:modified xsi:type="dcterms:W3CDTF">2026-01-21T11:30:05Z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0x010100EC0A62151148474A9E4EFBDD27D5A164</vt:lpwstr>
  </property>
</Properties>
</file>